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yd\Documents\"/>
    </mc:Choice>
  </mc:AlternateContent>
  <xr:revisionPtr revIDLastSave="0" documentId="13_ncr:1_{4F26652D-744A-476A-8E1E-17D7617B82A1}" xr6:coauthVersionLast="47" xr6:coauthVersionMax="47" xr10:uidLastSave="{00000000-0000-0000-0000-000000000000}"/>
  <bookViews>
    <workbookView xWindow="4155" yWindow="4155" windowWidth="21600" windowHeight="11430" activeTab="2" xr2:uid="{00000000-000D-0000-FFFF-FFFF00000000}"/>
  </bookViews>
  <sheets>
    <sheet name="IS" sheetId="1" r:id="rId1"/>
    <sheet name="Players" sheetId="2" r:id="rId2"/>
    <sheet name="Bank details" sheetId="3" r:id="rId3"/>
  </sheets>
  <definedNames>
    <definedName name="_xlnm._FilterDatabase" localSheetId="2" hidden="1">'Bank details'!$A$1:$P$84</definedName>
  </definedNames>
  <calcPr calcId="191029"/>
</workbook>
</file>

<file path=xl/calcChain.xml><?xml version="1.0" encoding="utf-8"?>
<calcChain xmlns="http://schemas.openxmlformats.org/spreadsheetml/2006/main">
  <c r="K20" i="2" l="1"/>
  <c r="H36" i="1"/>
  <c r="U5" i="2"/>
  <c r="D7" i="2" l="1"/>
  <c r="F68" i="3" l="1"/>
  <c r="G68" i="3" l="1"/>
  <c r="U9" i="2"/>
  <c r="J36" i="1" l="1"/>
  <c r="L12" i="1"/>
  <c r="L11" i="1"/>
  <c r="K21" i="2" l="1"/>
  <c r="K30" i="2" l="1"/>
  <c r="K18" i="3"/>
  <c r="K27" i="3"/>
  <c r="K33" i="3"/>
  <c r="L6" i="3" l="1"/>
  <c r="K6" i="3"/>
  <c r="M6" i="3" s="1"/>
  <c r="U8" i="2"/>
  <c r="N76" i="3" l="1"/>
  <c r="L6" i="1" l="1"/>
  <c r="C16" i="2"/>
  <c r="G2" i="3"/>
  <c r="G3" i="3" s="1"/>
  <c r="G5" i="3" s="1"/>
  <c r="G6" i="3" s="1"/>
  <c r="G8" i="3" s="1"/>
  <c r="G9" i="3" s="1"/>
  <c r="G10" i="3" s="1"/>
  <c r="G11" i="3" s="1"/>
  <c r="G12" i="3" s="1"/>
  <c r="G13" i="3" s="1"/>
  <c r="G14" i="3" s="1"/>
  <c r="G16" i="3" s="1"/>
  <c r="H18" i="1" l="1"/>
  <c r="U13" i="2" l="1"/>
  <c r="J18" i="1" l="1"/>
  <c r="J39" i="1" s="1"/>
  <c r="L17" i="1"/>
  <c r="L16" i="1"/>
  <c r="L15" i="1"/>
  <c r="L14" i="1"/>
  <c r="L13" i="1"/>
  <c r="L10" i="1"/>
  <c r="L9" i="1"/>
  <c r="L8" i="1"/>
  <c r="L7" i="1"/>
  <c r="L18" i="1" l="1"/>
  <c r="U6" i="2"/>
  <c r="S16" i="2"/>
  <c r="R16" i="2"/>
  <c r="O16" i="2"/>
  <c r="N16" i="2"/>
  <c r="L16" i="2"/>
  <c r="K16" i="2"/>
  <c r="J16" i="2"/>
  <c r="G16" i="2"/>
  <c r="F16" i="2"/>
  <c r="U7" i="2"/>
  <c r="G17" i="3"/>
  <c r="V11" i="2" l="1"/>
  <c r="D31" i="2" s="1"/>
  <c r="D33" i="2" s="1"/>
  <c r="G18" i="3"/>
  <c r="G19" i="3" s="1"/>
  <c r="G21" i="3" s="1"/>
  <c r="G22" i="3" s="1"/>
  <c r="G23" i="3" s="1"/>
  <c r="G24" i="3" s="1"/>
  <c r="G25" i="3" s="1"/>
  <c r="G26" i="3" s="1"/>
  <c r="G27" i="3" s="1"/>
  <c r="G29" i="3" s="1"/>
  <c r="G30" i="3" s="1"/>
  <c r="G31" i="3" s="1"/>
  <c r="D16" i="2"/>
  <c r="H16" i="2"/>
  <c r="P16" i="2"/>
  <c r="I16" i="2"/>
  <c r="M16" i="2"/>
  <c r="Q16" i="2"/>
  <c r="E16" i="2"/>
  <c r="B16" i="2"/>
  <c r="U16" i="2" l="1"/>
  <c r="G32" i="3"/>
  <c r="G33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9" i="3" l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48" i="3"/>
</calcChain>
</file>

<file path=xl/sharedStrings.xml><?xml version="1.0" encoding="utf-8"?>
<sst xmlns="http://schemas.openxmlformats.org/spreadsheetml/2006/main" count="97" uniqueCount="83">
  <si>
    <t>Expenses:</t>
  </si>
  <si>
    <t xml:space="preserve">   Extra practices &amp; ice</t>
  </si>
  <si>
    <t xml:space="preserve">   Tournaments </t>
  </si>
  <si>
    <t xml:space="preserve">   Team building</t>
  </si>
  <si>
    <t xml:space="preserve">   Goalie coaches</t>
  </si>
  <si>
    <t xml:space="preserve">   Team meals</t>
  </si>
  <si>
    <t xml:space="preserve">   Bank fees</t>
  </si>
  <si>
    <t>Subtotal</t>
  </si>
  <si>
    <t>Revenue:</t>
  </si>
  <si>
    <t xml:space="preserve">   Coach expenses</t>
  </si>
  <si>
    <t>Budget</t>
  </si>
  <si>
    <t>Actual</t>
  </si>
  <si>
    <t>Variance</t>
  </si>
  <si>
    <t>Player accounts</t>
  </si>
  <si>
    <t>Revenue</t>
  </si>
  <si>
    <t>SUM</t>
  </si>
  <si>
    <t>Expenses</t>
  </si>
  <si>
    <t>DATE</t>
  </si>
  <si>
    <t xml:space="preserve">      </t>
  </si>
  <si>
    <t>DESCRIPTION</t>
  </si>
  <si>
    <t>BANK - DR</t>
  </si>
  <si>
    <t>BANK - CR</t>
  </si>
  <si>
    <t>BALANCE</t>
  </si>
  <si>
    <t>Explanation</t>
  </si>
  <si>
    <t>RECONCILED TO BANK STMT</t>
  </si>
  <si>
    <t>Bank fees</t>
  </si>
  <si>
    <t xml:space="preserve">Deposit - start up fees </t>
  </si>
  <si>
    <t>Referees</t>
  </si>
  <si>
    <t>Year End Party</t>
  </si>
  <si>
    <t>Power Skating Coaching</t>
  </si>
  <si>
    <t>50/50 Proceeds</t>
  </si>
  <si>
    <t>Gift cards</t>
  </si>
  <si>
    <t>Food</t>
  </si>
  <si>
    <t>Mini sticks</t>
  </si>
  <si>
    <t xml:space="preserve">Pictures </t>
  </si>
  <si>
    <t>Gift cards minus cheque 163</t>
  </si>
  <si>
    <t>Swimming</t>
  </si>
  <si>
    <t>Subway</t>
  </si>
  <si>
    <t>TOTAL</t>
  </si>
  <si>
    <t>Team Fundraising</t>
  </si>
  <si>
    <t>Total from individual players</t>
  </si>
  <si>
    <t>Total Revenue</t>
  </si>
  <si>
    <t>Player contribution &amp; socks</t>
  </si>
  <si>
    <t>Competitive fees</t>
  </si>
  <si>
    <t>Fundraising: wreaths</t>
  </si>
  <si>
    <t>Depost - start up fees (16 players) and socks (14 players)</t>
  </si>
  <si>
    <t>Deposit -  Bricklayers donation, 9 competitive fees, 144 in 50/50 proceeds</t>
  </si>
  <si>
    <t>Deposit - 894.35 from bottle drive, 5 competitive fees</t>
  </si>
  <si>
    <t xml:space="preserve">Deposit - 1 competitive fee, </t>
  </si>
  <si>
    <t>Deposit -  pub night proceeds</t>
  </si>
  <si>
    <t>Deposit - pub night, PWC donation, wreath sales</t>
  </si>
  <si>
    <t>Deposit - Scotiabank donation, BMO donation, refund for ball hockey</t>
  </si>
  <si>
    <t>Pub night plus</t>
  </si>
  <si>
    <t>50/50</t>
  </si>
  <si>
    <t>Share of team expenses</t>
  </si>
  <si>
    <t>Share of team fundraising</t>
  </si>
  <si>
    <t>Individual Contribution</t>
  </si>
  <si>
    <t xml:space="preserve">Initial contribution </t>
  </si>
  <si>
    <t>Socks</t>
  </si>
  <si>
    <t>Category</t>
  </si>
  <si>
    <t xml:space="preserve">   Misc (pucks, game sheets, coach gifts)</t>
  </si>
  <si>
    <t>Total team fundraising</t>
  </si>
  <si>
    <t>Expenses per player</t>
  </si>
  <si>
    <t>Team fundraising per player</t>
  </si>
  <si>
    <t>Surplus</t>
  </si>
  <si>
    <t>Refund</t>
  </si>
  <si>
    <t>Individual Corporate Donations</t>
  </si>
  <si>
    <t>Individual contributions</t>
  </si>
  <si>
    <t xml:space="preserve">Player 1 </t>
  </si>
  <si>
    <t>Fundraising</t>
  </si>
  <si>
    <t>Fundraiser #1</t>
  </si>
  <si>
    <t>Fundraiser #2</t>
  </si>
  <si>
    <t>Fundraiser #3</t>
  </si>
  <si>
    <t>Fundraiser #4</t>
  </si>
  <si>
    <t>Misc.</t>
  </si>
  <si>
    <t xml:space="preserve">Sponsorship </t>
  </si>
  <si>
    <t>Sponsorship</t>
  </si>
  <si>
    <t>Other</t>
  </si>
  <si>
    <t>Metro West Force  2017 - 2018 Budget</t>
  </si>
  <si>
    <t>Rounding up to cover remaining bank fees etc</t>
  </si>
  <si>
    <t xml:space="preserve"> </t>
  </si>
  <si>
    <t xml:space="preserve">Total Expenses </t>
  </si>
  <si>
    <t xml:space="preserve">   Socks and Name bars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</si>
</sst>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[Red]\(&quot;$&quot;#,##0\)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  <numFmt numFmtId="167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quotePrefix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166" fontId="2" fillId="0" borderId="1" xfId="1" applyNumberFormat="1" applyFont="1" applyBorder="1"/>
    <xf numFmtId="165" fontId="0" fillId="0" borderId="0" xfId="1" applyFont="1"/>
    <xf numFmtId="165" fontId="2" fillId="0" borderId="0" xfId="1" applyFont="1"/>
    <xf numFmtId="165" fontId="0" fillId="0" borderId="0" xfId="1" applyFont="1" applyFill="1"/>
    <xf numFmtId="0" fontId="0" fillId="0" borderId="6" xfId="0" applyBorder="1"/>
    <xf numFmtId="0" fontId="0" fillId="0" borderId="7" xfId="0" applyBorder="1"/>
    <xf numFmtId="15" fontId="0" fillId="0" borderId="0" xfId="0" applyNumberFormat="1"/>
    <xf numFmtId="0" fontId="0" fillId="0" borderId="0" xfId="0" quotePrefix="1" applyAlignment="1">
      <alignment horizontal="left" indent="1"/>
    </xf>
    <xf numFmtId="166" fontId="2" fillId="0" borderId="2" xfId="1" applyNumberFormat="1" applyFont="1" applyBorder="1"/>
    <xf numFmtId="167" fontId="0" fillId="0" borderId="0" xfId="1" applyNumberFormat="1" applyFont="1"/>
    <xf numFmtId="15" fontId="0" fillId="0" borderId="0" xfId="0" applyNumberFormat="1" applyFill="1"/>
    <xf numFmtId="0" fontId="0" fillId="0" borderId="0" xfId="0" applyFill="1"/>
    <xf numFmtId="0" fontId="0" fillId="0" borderId="0" xfId="0" quotePrefix="1" applyFill="1"/>
    <xf numFmtId="13" fontId="0" fillId="0" borderId="0" xfId="1" quotePrefix="1" applyNumberFormat="1" applyFont="1"/>
    <xf numFmtId="0" fontId="2" fillId="0" borderId="0" xfId="0" quotePrefix="1" applyFont="1"/>
    <xf numFmtId="0" fontId="0" fillId="0" borderId="0" xfId="0" quotePrefix="1" applyAlignment="1">
      <alignment horizontal="left" indent="3"/>
    </xf>
    <xf numFmtId="0" fontId="0" fillId="0" borderId="0" xfId="0" applyAlignment="1">
      <alignment horizontal="left" indent="3"/>
    </xf>
    <xf numFmtId="4" fontId="0" fillId="0" borderId="0" xfId="0" applyNumberFormat="1"/>
    <xf numFmtId="4" fontId="0" fillId="0" borderId="5" xfId="0" applyNumberFormat="1" applyBorder="1"/>
    <xf numFmtId="4" fontId="0" fillId="0" borderId="6" xfId="0" applyNumberFormat="1" applyBorder="1"/>
    <xf numFmtId="4" fontId="0" fillId="0" borderId="0" xfId="1" applyNumberFormat="1" applyFont="1"/>
    <xf numFmtId="4" fontId="2" fillId="0" borderId="1" xfId="0" applyNumberFormat="1" applyFont="1" applyBorder="1"/>
    <xf numFmtId="4" fontId="2" fillId="0" borderId="1" xfId="1" applyNumberFormat="1" applyFont="1" applyBorder="1"/>
    <xf numFmtId="4" fontId="2" fillId="0" borderId="2" xfId="1" applyNumberFormat="1" applyFont="1" applyBorder="1"/>
    <xf numFmtId="4" fontId="2" fillId="0" borderId="0" xfId="1" applyNumberFormat="1" applyFont="1" applyBorder="1"/>
    <xf numFmtId="4" fontId="2" fillId="0" borderId="3" xfId="0" applyNumberFormat="1" applyFont="1" applyBorder="1"/>
    <xf numFmtId="164" fontId="0" fillId="0" borderId="0" xfId="0" applyNumberFormat="1"/>
    <xf numFmtId="4" fontId="5" fillId="0" borderId="0" xfId="2" applyNumberFormat="1"/>
    <xf numFmtId="167" fontId="0" fillId="0" borderId="0" xfId="0" applyNumberFormat="1" applyFill="1"/>
    <xf numFmtId="165" fontId="2" fillId="0" borderId="0" xfId="1" applyFont="1" applyFill="1" applyAlignment="1">
      <alignment horizontal="center"/>
    </xf>
    <xf numFmtId="165" fontId="4" fillId="0" borderId="0" xfId="1" applyFont="1" applyFill="1"/>
    <xf numFmtId="165" fontId="0" fillId="0" borderId="4" xfId="1" applyFont="1" applyFill="1" applyBorder="1"/>
    <xf numFmtId="165" fontId="2" fillId="0" borderId="0" xfId="1" applyFont="1" applyFill="1"/>
    <xf numFmtId="165" fontId="0" fillId="0" borderId="0" xfId="1" quotePrefix="1" applyFont="1" applyFill="1"/>
    <xf numFmtId="0" fontId="0" fillId="0" borderId="0" xfId="0" quotePrefix="1" applyFill="1" applyAlignment="1">
      <alignment horizontal="left" indent="2"/>
    </xf>
    <xf numFmtId="167" fontId="0" fillId="0" borderId="0" xfId="1" applyNumberFormat="1" applyFont="1" applyFill="1"/>
    <xf numFmtId="0" fontId="0" fillId="0" borderId="0" xfId="0" applyFill="1" applyAlignment="1">
      <alignment horizontal="left" indent="2"/>
    </xf>
    <xf numFmtId="0" fontId="2" fillId="0" borderId="0" xfId="0" applyFont="1" applyFill="1"/>
    <xf numFmtId="0" fontId="0" fillId="0" borderId="0" xfId="0" quotePrefix="1" applyFill="1" applyAlignment="1">
      <alignment horizontal="left" indent="1"/>
    </xf>
    <xf numFmtId="165" fontId="0" fillId="0" borderId="0" xfId="0" applyNumberFormat="1" applyFill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39"/>
  <sheetViews>
    <sheetView zoomScaleNormal="100" workbookViewId="0">
      <selection activeCell="J7" sqref="J7"/>
    </sheetView>
  </sheetViews>
  <sheetFormatPr defaultRowHeight="15" x14ac:dyDescent="0.25"/>
  <cols>
    <col min="2" max="2" width="20.5703125" customWidth="1"/>
    <col min="6" max="6" width="24.85546875" bestFit="1" customWidth="1"/>
    <col min="7" max="7" width="2.140625" customWidth="1"/>
    <col min="8" max="8" width="15.7109375" style="22" customWidth="1"/>
    <col min="9" max="9" width="2.28515625" style="22" customWidth="1"/>
    <col min="10" max="10" width="13.5703125" style="22" customWidth="1"/>
    <col min="11" max="11" width="2.7109375" style="22" customWidth="1"/>
    <col min="12" max="12" width="12.7109375" style="22" customWidth="1"/>
    <col min="13" max="13" width="3.5703125" customWidth="1"/>
    <col min="17" max="17" width="10.5703125" bestFit="1" customWidth="1"/>
  </cols>
  <sheetData>
    <row r="2" spans="2:20" ht="21" x14ac:dyDescent="0.35">
      <c r="B2" s="3" t="s">
        <v>78</v>
      </c>
    </row>
    <row r="4" spans="2:20" x14ac:dyDescent="0.25">
      <c r="H4" s="23" t="s">
        <v>10</v>
      </c>
      <c r="I4" s="24"/>
      <c r="J4" s="24" t="s">
        <v>11</v>
      </c>
      <c r="K4" s="24"/>
      <c r="L4" s="24" t="s">
        <v>12</v>
      </c>
      <c r="M4" s="9"/>
      <c r="N4" s="9" t="s">
        <v>23</v>
      </c>
      <c r="O4" s="9"/>
      <c r="P4" s="9"/>
      <c r="Q4" s="9"/>
      <c r="R4" s="9"/>
      <c r="S4" s="9"/>
      <c r="T4" s="10"/>
    </row>
    <row r="5" spans="2:20" x14ac:dyDescent="0.25">
      <c r="B5" s="2" t="s">
        <v>0</v>
      </c>
    </row>
    <row r="6" spans="2:20" x14ac:dyDescent="0.25">
      <c r="B6" s="1" t="s">
        <v>82</v>
      </c>
      <c r="H6" s="25">
        <v>0</v>
      </c>
      <c r="J6" s="25">
        <v>0</v>
      </c>
      <c r="K6" s="25"/>
      <c r="L6" s="25">
        <f t="shared" ref="L6:L17" si="0">H6-J6</f>
        <v>0</v>
      </c>
    </row>
    <row r="7" spans="2:20" x14ac:dyDescent="0.25">
      <c r="B7" s="1" t="s">
        <v>1</v>
      </c>
      <c r="H7" s="25">
        <v>0</v>
      </c>
      <c r="J7" s="25">
        <v>0</v>
      </c>
      <c r="K7" s="25"/>
      <c r="L7" s="25">
        <f t="shared" si="0"/>
        <v>0</v>
      </c>
    </row>
    <row r="8" spans="2:20" x14ac:dyDescent="0.25">
      <c r="B8" s="1" t="s">
        <v>2</v>
      </c>
      <c r="H8" s="25">
        <v>0</v>
      </c>
      <c r="J8" s="25">
        <v>0</v>
      </c>
      <c r="K8" s="25"/>
      <c r="L8" s="25">
        <f t="shared" si="0"/>
        <v>0</v>
      </c>
    </row>
    <row r="9" spans="2:20" x14ac:dyDescent="0.25">
      <c r="B9" s="1" t="s">
        <v>3</v>
      </c>
      <c r="H9" s="25">
        <v>0</v>
      </c>
      <c r="J9" s="25">
        <v>0</v>
      </c>
      <c r="K9" s="25"/>
      <c r="L9" s="25">
        <f t="shared" si="0"/>
        <v>0</v>
      </c>
    </row>
    <row r="10" spans="2:20" x14ac:dyDescent="0.25">
      <c r="B10" s="1" t="s">
        <v>4</v>
      </c>
      <c r="H10" s="25">
        <v>0</v>
      </c>
      <c r="J10" s="25">
        <v>0</v>
      </c>
      <c r="K10" s="25"/>
      <c r="L10" s="25">
        <f t="shared" si="0"/>
        <v>0</v>
      </c>
    </row>
    <row r="11" spans="2:20" x14ac:dyDescent="0.25">
      <c r="B11" s="1" t="s">
        <v>5</v>
      </c>
      <c r="H11" s="25">
        <v>0</v>
      </c>
      <c r="J11" s="25">
        <v>0</v>
      </c>
      <c r="K11" s="25"/>
      <c r="L11" s="25">
        <f t="shared" si="0"/>
        <v>0</v>
      </c>
    </row>
    <row r="12" spans="2:20" x14ac:dyDescent="0.25">
      <c r="B12" s="12" t="s">
        <v>27</v>
      </c>
      <c r="H12" s="25">
        <v>0</v>
      </c>
      <c r="J12" s="25">
        <v>0</v>
      </c>
      <c r="K12" s="25"/>
      <c r="L12" s="25">
        <f t="shared" si="0"/>
        <v>0</v>
      </c>
    </row>
    <row r="13" spans="2:20" x14ac:dyDescent="0.25">
      <c r="B13" s="12" t="s">
        <v>28</v>
      </c>
      <c r="H13" s="25">
        <v>0</v>
      </c>
      <c r="J13" s="25">
        <v>0</v>
      </c>
      <c r="K13" s="25"/>
      <c r="L13" s="25">
        <f t="shared" si="0"/>
        <v>0</v>
      </c>
    </row>
    <row r="14" spans="2:20" x14ac:dyDescent="0.25">
      <c r="B14" s="1" t="s">
        <v>9</v>
      </c>
      <c r="H14" s="25">
        <v>0</v>
      </c>
      <c r="J14" s="25">
        <v>0</v>
      </c>
      <c r="K14" s="25"/>
      <c r="L14" s="25">
        <f t="shared" si="0"/>
        <v>0</v>
      </c>
    </row>
    <row r="15" spans="2:20" x14ac:dyDescent="0.25">
      <c r="B15" s="12" t="s">
        <v>29</v>
      </c>
      <c r="H15" s="25">
        <v>0</v>
      </c>
      <c r="J15" s="25">
        <v>0</v>
      </c>
      <c r="K15" s="25"/>
      <c r="L15" s="25">
        <f t="shared" si="0"/>
        <v>0</v>
      </c>
    </row>
    <row r="16" spans="2:20" x14ac:dyDescent="0.25">
      <c r="B16" s="1" t="s">
        <v>60</v>
      </c>
      <c r="H16" s="25">
        <v>0</v>
      </c>
      <c r="J16" s="25">
        <v>0</v>
      </c>
      <c r="K16" s="25"/>
      <c r="L16" s="25">
        <f t="shared" si="0"/>
        <v>0</v>
      </c>
    </row>
    <row r="17" spans="2:17" x14ac:dyDescent="0.25">
      <c r="B17" s="1" t="s">
        <v>6</v>
      </c>
      <c r="H17" s="25">
        <v>0</v>
      </c>
      <c r="J17" s="25">
        <v>0</v>
      </c>
      <c r="K17" s="25"/>
      <c r="L17" s="25">
        <f t="shared" si="0"/>
        <v>0</v>
      </c>
    </row>
    <row r="18" spans="2:17" ht="15.75" thickBot="1" x14ac:dyDescent="0.3">
      <c r="F18" s="4" t="s">
        <v>7</v>
      </c>
      <c r="G18" s="4"/>
      <c r="H18" s="26">
        <f>SUM(H6:H17)</f>
        <v>0</v>
      </c>
      <c r="J18" s="26">
        <f>SUM(J6:J17)</f>
        <v>0</v>
      </c>
      <c r="K18" s="25"/>
      <c r="L18" s="26">
        <f>SUM(L6:L17)</f>
        <v>0</v>
      </c>
    </row>
    <row r="19" spans="2:17" ht="15.75" thickTop="1" x14ac:dyDescent="0.25">
      <c r="J19" s="25"/>
      <c r="K19" s="25"/>
      <c r="L19" s="25"/>
    </row>
    <row r="20" spans="2:17" x14ac:dyDescent="0.25">
      <c r="B20" s="2" t="s">
        <v>8</v>
      </c>
      <c r="J20" s="25"/>
      <c r="K20" s="25"/>
      <c r="L20" s="25"/>
    </row>
    <row r="21" spans="2:17" x14ac:dyDescent="0.25">
      <c r="B21" s="2" t="s">
        <v>56</v>
      </c>
      <c r="J21" s="25"/>
      <c r="K21" s="25"/>
      <c r="L21" s="25"/>
    </row>
    <row r="22" spans="2:17" x14ac:dyDescent="0.25">
      <c r="B22" s="20" t="s">
        <v>57</v>
      </c>
      <c r="H22" s="25">
        <v>0</v>
      </c>
      <c r="J22" s="25">
        <v>0</v>
      </c>
      <c r="K22" s="25"/>
      <c r="L22" s="25"/>
    </row>
    <row r="23" spans="2:17" x14ac:dyDescent="0.25">
      <c r="B23" s="20" t="s">
        <v>58</v>
      </c>
      <c r="H23" s="25">
        <v>0</v>
      </c>
      <c r="J23" s="25">
        <v>0</v>
      </c>
      <c r="K23" s="25"/>
      <c r="L23" s="25"/>
    </row>
    <row r="24" spans="2:17" x14ac:dyDescent="0.25">
      <c r="B24" s="20" t="s">
        <v>43</v>
      </c>
      <c r="F24" s="31"/>
      <c r="H24" s="25">
        <v>0</v>
      </c>
      <c r="J24" s="25">
        <v>0</v>
      </c>
      <c r="K24" s="25"/>
      <c r="L24" s="25"/>
    </row>
    <row r="25" spans="2:17" x14ac:dyDescent="0.25">
      <c r="B25" s="20" t="s">
        <v>67</v>
      </c>
      <c r="H25" s="25">
        <v>0</v>
      </c>
      <c r="J25" s="25">
        <v>0</v>
      </c>
      <c r="K25" s="25"/>
      <c r="L25" s="25"/>
      <c r="Q25" s="6"/>
    </row>
    <row r="26" spans="2:17" x14ac:dyDescent="0.25">
      <c r="B26" s="20" t="s">
        <v>69</v>
      </c>
      <c r="H26" s="25">
        <v>0</v>
      </c>
      <c r="J26" s="25">
        <v>0</v>
      </c>
      <c r="K26" s="25"/>
      <c r="L26" s="25"/>
    </row>
    <row r="27" spans="2:17" x14ac:dyDescent="0.25">
      <c r="B27" s="19" t="s">
        <v>39</v>
      </c>
      <c r="H27" s="25" t="s">
        <v>80</v>
      </c>
      <c r="J27" s="25"/>
      <c r="K27" s="25"/>
      <c r="L27" s="32"/>
    </row>
    <row r="28" spans="2:17" x14ac:dyDescent="0.25">
      <c r="B28" s="20" t="s">
        <v>75</v>
      </c>
      <c r="H28" s="25">
        <v>0</v>
      </c>
      <c r="J28" s="25">
        <v>0</v>
      </c>
      <c r="K28" s="25"/>
      <c r="L28" s="25"/>
      <c r="Q28" s="6"/>
    </row>
    <row r="29" spans="2:17" x14ac:dyDescent="0.25">
      <c r="B29" s="20" t="s">
        <v>30</v>
      </c>
      <c r="H29" s="25">
        <v>0</v>
      </c>
      <c r="J29" s="25">
        <v>0</v>
      </c>
      <c r="K29" s="25"/>
      <c r="L29" s="25"/>
      <c r="Q29" s="14"/>
    </row>
    <row r="30" spans="2:17" x14ac:dyDescent="0.25">
      <c r="B30" s="20" t="s">
        <v>70</v>
      </c>
      <c r="H30" s="25">
        <v>0</v>
      </c>
      <c r="J30" s="25">
        <v>0</v>
      </c>
      <c r="K30" s="25"/>
      <c r="L30" s="25"/>
      <c r="Q30" s="6"/>
    </row>
    <row r="31" spans="2:17" x14ac:dyDescent="0.25">
      <c r="B31" s="21" t="s">
        <v>71</v>
      </c>
      <c r="H31" s="25">
        <v>0</v>
      </c>
      <c r="J31" s="25">
        <v>0</v>
      </c>
      <c r="K31" s="25"/>
      <c r="L31" s="25"/>
      <c r="Q31" s="6"/>
    </row>
    <row r="32" spans="2:17" x14ac:dyDescent="0.25">
      <c r="B32" s="20" t="s">
        <v>72</v>
      </c>
      <c r="H32" s="25">
        <v>0</v>
      </c>
      <c r="J32" s="25">
        <v>0</v>
      </c>
      <c r="K32" s="25"/>
      <c r="L32" s="25"/>
      <c r="Q32" s="6"/>
    </row>
    <row r="33" spans="2:17" x14ac:dyDescent="0.25">
      <c r="B33" s="20" t="s">
        <v>73</v>
      </c>
      <c r="H33" s="25">
        <v>0</v>
      </c>
      <c r="J33" s="25">
        <v>0</v>
      </c>
      <c r="K33" s="25"/>
      <c r="L33" s="25"/>
      <c r="Q33" s="6"/>
    </row>
    <row r="34" spans="2:17" x14ac:dyDescent="0.25">
      <c r="B34" s="20" t="s">
        <v>74</v>
      </c>
      <c r="H34" s="25">
        <v>0</v>
      </c>
      <c r="J34" s="25">
        <v>0</v>
      </c>
      <c r="K34" s="25"/>
      <c r="L34" s="25"/>
      <c r="Q34" s="6"/>
    </row>
    <row r="35" spans="2:17" x14ac:dyDescent="0.25">
      <c r="B35" s="1"/>
      <c r="J35" s="25"/>
      <c r="K35" s="25"/>
      <c r="Q35" s="6"/>
    </row>
    <row r="36" spans="2:17" ht="15.75" thickBot="1" x14ac:dyDescent="0.3">
      <c r="F36" s="5" t="s">
        <v>7</v>
      </c>
      <c r="G36" s="5"/>
      <c r="H36" s="27">
        <f>SUM(H22:H34)</f>
        <v>0</v>
      </c>
      <c r="J36" s="27">
        <f>SUM(J22:J34)</f>
        <v>0</v>
      </c>
      <c r="L36" s="27"/>
      <c r="Q36" s="6"/>
    </row>
    <row r="37" spans="2:17" ht="15.75" thickTop="1" x14ac:dyDescent="0.25">
      <c r="F37" s="13"/>
      <c r="G37" s="13"/>
      <c r="H37" s="28"/>
      <c r="J37" s="29"/>
    </row>
    <row r="38" spans="2:17" ht="15.75" thickBot="1" x14ac:dyDescent="0.3"/>
    <row r="39" spans="2:17" ht="15.75" thickBot="1" x14ac:dyDescent="0.3">
      <c r="F39" s="2" t="s">
        <v>64</v>
      </c>
      <c r="J39" s="30">
        <f>J36-J18</f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U19" sqref="U19"/>
    </sheetView>
  </sheetViews>
  <sheetFormatPr defaultRowHeight="15" x14ac:dyDescent="0.25"/>
  <cols>
    <col min="1" max="1" width="37.7109375" style="8" customWidth="1"/>
    <col min="2" max="2" width="14.28515625" style="8" customWidth="1"/>
    <col min="3" max="3" width="10.5703125" style="8" customWidth="1"/>
    <col min="4" max="4" width="14.5703125" style="8" customWidth="1"/>
    <col min="5" max="5" width="13.85546875" style="8" bestFit="1" customWidth="1"/>
    <col min="6" max="6" width="18.28515625" style="8" bestFit="1" customWidth="1"/>
    <col min="7" max="7" width="16.42578125" style="8" bestFit="1" customWidth="1"/>
    <col min="8" max="8" width="19.7109375" style="8" bestFit="1" customWidth="1"/>
    <col min="9" max="10" width="13.7109375" style="8" bestFit="1" customWidth="1"/>
    <col min="11" max="11" width="13.85546875" style="8" bestFit="1" customWidth="1"/>
    <col min="12" max="12" width="14.28515625" style="8" bestFit="1" customWidth="1"/>
    <col min="13" max="13" width="18.42578125" style="8" bestFit="1" customWidth="1"/>
    <col min="14" max="14" width="15.85546875" style="8" bestFit="1" customWidth="1"/>
    <col min="15" max="15" width="14.7109375" style="8" customWidth="1"/>
    <col min="16" max="16" width="13.42578125" style="8" customWidth="1"/>
    <col min="17" max="17" width="17.28515625" style="8" bestFit="1" customWidth="1"/>
    <col min="18" max="19" width="13.42578125" style="8" customWidth="1"/>
    <col min="20" max="20" width="9.140625" style="8"/>
    <col min="21" max="21" width="16.28515625" style="8" customWidth="1"/>
    <col min="22" max="22" width="11.5703125" style="8" bestFit="1" customWidth="1"/>
    <col min="23" max="16384" width="9.140625" style="8"/>
  </cols>
  <sheetData>
    <row r="1" spans="1:22" x14ac:dyDescent="0.25">
      <c r="A1" s="37" t="s">
        <v>13</v>
      </c>
    </row>
    <row r="4" spans="1:22" s="34" customFormat="1" x14ac:dyDescent="0.25">
      <c r="A4" s="34" t="s">
        <v>14</v>
      </c>
      <c r="B4" s="34" t="s">
        <v>15</v>
      </c>
      <c r="C4" s="34" t="s">
        <v>68</v>
      </c>
      <c r="U4" s="34" t="s">
        <v>15</v>
      </c>
    </row>
    <row r="5" spans="1:22" x14ac:dyDescent="0.25">
      <c r="A5" s="8" t="s">
        <v>42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U5" s="8">
        <f>SUM(C5:S5)</f>
        <v>0</v>
      </c>
    </row>
    <row r="6" spans="1:22" x14ac:dyDescent="0.25">
      <c r="A6" s="8" t="s">
        <v>58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U6" s="8">
        <f>SUM(C6:S6)</f>
        <v>0</v>
      </c>
    </row>
    <row r="7" spans="1:22" x14ac:dyDescent="0.25">
      <c r="A7" s="8" t="s">
        <v>43</v>
      </c>
      <c r="C7" s="8">
        <v>0</v>
      </c>
      <c r="D7" s="8">
        <f>-E50</f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U7" s="8">
        <f>SUM(C7:S7)</f>
        <v>0</v>
      </c>
    </row>
    <row r="8" spans="1:22" x14ac:dyDescent="0.25">
      <c r="A8" s="8" t="s">
        <v>44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U8" s="8">
        <f>SUM(C8:S8)</f>
        <v>0</v>
      </c>
    </row>
    <row r="9" spans="1:22" x14ac:dyDescent="0.25">
      <c r="A9" s="8" t="s">
        <v>66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U9" s="8">
        <f>SUM(C9:S9)</f>
        <v>0</v>
      </c>
    </row>
    <row r="10" spans="1:22" x14ac:dyDescent="0.25">
      <c r="A10" s="8" t="s">
        <v>55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</row>
    <row r="11" spans="1:22" x14ac:dyDescent="0.25">
      <c r="V11" s="8">
        <f>SUM(U5:U9)</f>
        <v>0</v>
      </c>
    </row>
    <row r="12" spans="1:22" x14ac:dyDescent="0.25">
      <c r="A12" s="34" t="s">
        <v>16</v>
      </c>
    </row>
    <row r="13" spans="1:22" x14ac:dyDescent="0.25">
      <c r="A13" s="38" t="s">
        <v>54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U13" s="8">
        <f>SUM(C13:S13)</f>
        <v>0</v>
      </c>
    </row>
    <row r="14" spans="1:22" x14ac:dyDescent="0.25">
      <c r="A14" s="38" t="s">
        <v>80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U14" s="8">
        <v>0</v>
      </c>
    </row>
    <row r="16" spans="1:22" ht="15.75" thickBot="1" x14ac:dyDescent="0.3">
      <c r="A16" s="37" t="s">
        <v>65</v>
      </c>
      <c r="B16" s="36">
        <f t="shared" ref="B16:S16" si="0">SUM(B5:B15)</f>
        <v>0</v>
      </c>
      <c r="C16" s="36">
        <f t="shared" si="0"/>
        <v>0</v>
      </c>
      <c r="D16" s="36">
        <f t="shared" si="0"/>
        <v>0</v>
      </c>
      <c r="E16" s="36">
        <f t="shared" si="0"/>
        <v>0</v>
      </c>
      <c r="F16" s="36">
        <f t="shared" si="0"/>
        <v>0</v>
      </c>
      <c r="G16" s="36">
        <f t="shared" si="0"/>
        <v>0</v>
      </c>
      <c r="H16" s="36">
        <f t="shared" si="0"/>
        <v>0</v>
      </c>
      <c r="I16" s="36">
        <f t="shared" si="0"/>
        <v>0</v>
      </c>
      <c r="J16" s="36">
        <f t="shared" si="0"/>
        <v>0</v>
      </c>
      <c r="K16" s="36">
        <f t="shared" si="0"/>
        <v>0</v>
      </c>
      <c r="L16" s="36">
        <f t="shared" si="0"/>
        <v>0</v>
      </c>
      <c r="M16" s="36">
        <f t="shared" si="0"/>
        <v>0</v>
      </c>
      <c r="N16" s="36">
        <f t="shared" si="0"/>
        <v>0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0</v>
      </c>
      <c r="S16" s="36">
        <f t="shared" si="0"/>
        <v>0</v>
      </c>
      <c r="T16" s="36"/>
      <c r="U16" s="36">
        <f>SUM(C16:S16)</f>
        <v>0</v>
      </c>
    </row>
    <row r="18" spans="1:21" x14ac:dyDescent="0.25">
      <c r="U18" s="8">
        <v>0</v>
      </c>
    </row>
    <row r="20" spans="1:21" x14ac:dyDescent="0.25">
      <c r="A20" s="37" t="s">
        <v>39</v>
      </c>
      <c r="G20" s="37" t="s">
        <v>81</v>
      </c>
      <c r="K20" s="8">
        <f>SUM(IS!J6:J17)</f>
        <v>0</v>
      </c>
      <c r="U20" s="8">
        <v>0</v>
      </c>
    </row>
    <row r="21" spans="1:21" x14ac:dyDescent="0.25">
      <c r="A21" s="39" t="s">
        <v>76</v>
      </c>
      <c r="D21" s="8">
        <v>0</v>
      </c>
      <c r="G21" s="37" t="s">
        <v>62</v>
      </c>
      <c r="H21" s="16"/>
      <c r="I21" s="16"/>
      <c r="K21" s="8">
        <f>+K20/17</f>
        <v>0</v>
      </c>
    </row>
    <row r="22" spans="1:21" x14ac:dyDescent="0.25">
      <c r="A22" s="39"/>
      <c r="G22" s="37" t="s">
        <v>79</v>
      </c>
      <c r="H22" s="16"/>
      <c r="I22" s="16"/>
      <c r="K22" s="8">
        <v>0</v>
      </c>
    </row>
    <row r="23" spans="1:21" x14ac:dyDescent="0.25">
      <c r="A23" s="39" t="s">
        <v>30</v>
      </c>
      <c r="D23" s="40">
        <v>0</v>
      </c>
      <c r="G23" s="16"/>
      <c r="H23" s="16"/>
      <c r="I23" s="16"/>
    </row>
    <row r="24" spans="1:21" x14ac:dyDescent="0.25">
      <c r="A24" s="39" t="s">
        <v>70</v>
      </c>
      <c r="D24" s="8">
        <v>0</v>
      </c>
      <c r="G24" s="16"/>
      <c r="H24" s="16"/>
      <c r="I24" s="16"/>
    </row>
    <row r="25" spans="1:21" x14ac:dyDescent="0.25">
      <c r="A25" s="41" t="s">
        <v>71</v>
      </c>
      <c r="D25" s="8">
        <v>0</v>
      </c>
      <c r="F25" s="16"/>
      <c r="G25" s="16"/>
      <c r="H25" s="16"/>
      <c r="I25" s="16"/>
    </row>
    <row r="26" spans="1:21" x14ac:dyDescent="0.25">
      <c r="A26" s="41" t="s">
        <v>72</v>
      </c>
      <c r="D26" s="8">
        <v>0</v>
      </c>
      <c r="F26" s="16"/>
      <c r="G26" s="16"/>
      <c r="H26" s="16"/>
      <c r="I26" s="16"/>
    </row>
    <row r="27" spans="1:21" x14ac:dyDescent="0.25">
      <c r="A27" s="41" t="s">
        <v>73</v>
      </c>
      <c r="D27" s="8">
        <v>0</v>
      </c>
      <c r="F27" s="16"/>
      <c r="G27" s="16"/>
      <c r="H27" s="16"/>
      <c r="I27" s="16"/>
    </row>
    <row r="28" spans="1:21" x14ac:dyDescent="0.25">
      <c r="A28" s="39" t="s">
        <v>74</v>
      </c>
      <c r="D28" s="8">
        <v>0</v>
      </c>
      <c r="G28" s="16"/>
      <c r="H28" s="16"/>
      <c r="I28" s="16"/>
    </row>
    <row r="29" spans="1:21" x14ac:dyDescent="0.25">
      <c r="A29" s="39" t="s">
        <v>77</v>
      </c>
      <c r="D29" s="8">
        <v>0</v>
      </c>
      <c r="G29" s="16"/>
      <c r="H29" s="16"/>
      <c r="I29" s="16"/>
    </row>
    <row r="30" spans="1:21" x14ac:dyDescent="0.25">
      <c r="A30" s="8" t="s">
        <v>61</v>
      </c>
      <c r="D30" s="8">
        <v>0</v>
      </c>
      <c r="G30" s="37" t="s">
        <v>63</v>
      </c>
      <c r="H30" s="16"/>
      <c r="I30" s="16"/>
      <c r="K30" s="8">
        <f>+D30/17</f>
        <v>0</v>
      </c>
    </row>
    <row r="31" spans="1:21" x14ac:dyDescent="0.25">
      <c r="A31" s="8" t="s">
        <v>40</v>
      </c>
      <c r="D31" s="8">
        <f>+V11</f>
        <v>0</v>
      </c>
      <c r="G31" s="16"/>
      <c r="H31" s="16"/>
      <c r="I31" s="16"/>
    </row>
    <row r="32" spans="1:21" x14ac:dyDescent="0.25">
      <c r="G32" s="16"/>
      <c r="H32" s="16"/>
      <c r="I32" s="16"/>
    </row>
    <row r="33" spans="1:9" x14ac:dyDescent="0.25">
      <c r="A33" s="37" t="s">
        <v>41</v>
      </c>
      <c r="D33" s="8">
        <f>SUM(D30:D31)</f>
        <v>0</v>
      </c>
      <c r="G33" s="16"/>
      <c r="H33" s="16"/>
      <c r="I33" s="16"/>
    </row>
    <row r="34" spans="1:9" x14ac:dyDescent="0.25">
      <c r="G34" s="16"/>
      <c r="H34" s="16"/>
      <c r="I34" s="16"/>
    </row>
    <row r="35" spans="1:9" x14ac:dyDescent="0.25">
      <c r="G35" s="16"/>
      <c r="H35" s="16"/>
      <c r="I35" s="16"/>
    </row>
    <row r="36" spans="1:9" x14ac:dyDescent="0.25">
      <c r="G36" s="16"/>
      <c r="H36" s="16"/>
      <c r="I36" s="16"/>
    </row>
    <row r="37" spans="1:9" x14ac:dyDescent="0.25">
      <c r="G37" s="16"/>
      <c r="H37" s="16"/>
      <c r="I37" s="16"/>
    </row>
    <row r="38" spans="1:9" x14ac:dyDescent="0.25">
      <c r="A38" s="16"/>
      <c r="B38" s="16"/>
      <c r="C38" s="16"/>
      <c r="G38" s="16"/>
      <c r="H38" s="16"/>
      <c r="I38" s="16"/>
    </row>
    <row r="39" spans="1:9" x14ac:dyDescent="0.25">
      <c r="A39" s="16"/>
      <c r="B39" s="16"/>
      <c r="C39" s="16"/>
      <c r="G39" s="16"/>
      <c r="H39" s="16"/>
      <c r="I39" s="16"/>
    </row>
    <row r="40" spans="1:9" x14ac:dyDescent="0.25">
      <c r="A40" s="15"/>
      <c r="B40" s="16"/>
      <c r="C40" s="33"/>
      <c r="G40" s="16"/>
      <c r="H40" s="16"/>
      <c r="I40" s="16"/>
    </row>
    <row r="41" spans="1:9" x14ac:dyDescent="0.25">
      <c r="A41" s="15"/>
      <c r="B41" s="16"/>
      <c r="C41" s="33"/>
    </row>
    <row r="42" spans="1:9" x14ac:dyDescent="0.25">
      <c r="A42" s="15"/>
      <c r="B42" s="16"/>
      <c r="C42" s="33"/>
    </row>
    <row r="43" spans="1:9" x14ac:dyDescent="0.25">
      <c r="A43" s="15"/>
      <c r="B43" s="16"/>
      <c r="C43" s="33"/>
    </row>
    <row r="44" spans="1:9" x14ac:dyDescent="0.25">
      <c r="A44" s="15"/>
      <c r="B44" s="16"/>
      <c r="C44" s="33"/>
    </row>
    <row r="45" spans="1:9" x14ac:dyDescent="0.25">
      <c r="A45" s="15"/>
      <c r="B45" s="16"/>
      <c r="C45" s="33"/>
    </row>
    <row r="46" spans="1:9" x14ac:dyDescent="0.25">
      <c r="A46" s="15"/>
      <c r="B46" s="16"/>
      <c r="C46" s="33"/>
    </row>
    <row r="47" spans="1:9" x14ac:dyDescent="0.25">
      <c r="A47" s="15"/>
      <c r="B47" s="16"/>
      <c r="C47" s="33"/>
    </row>
    <row r="48" spans="1:9" x14ac:dyDescent="0.25">
      <c r="A48" s="15"/>
      <c r="B48" s="16"/>
      <c r="C48" s="33"/>
    </row>
    <row r="49" spans="1:3" x14ac:dyDescent="0.25">
      <c r="A49" s="15"/>
      <c r="B49" s="16"/>
      <c r="C49" s="33"/>
    </row>
    <row r="50" spans="1:3" x14ac:dyDescent="0.25">
      <c r="A50" s="16"/>
      <c r="B50" s="16"/>
      <c r="C50" s="33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P84"/>
  <sheetViews>
    <sheetView tabSelected="1" zoomScaleNormal="100" workbookViewId="0">
      <selection activeCell="A4" sqref="A4"/>
    </sheetView>
  </sheetViews>
  <sheetFormatPr defaultRowHeight="15" x14ac:dyDescent="0.25"/>
  <cols>
    <col min="1" max="1" width="12.140625" style="16" bestFit="1" customWidth="1"/>
    <col min="2" max="2" width="2" style="16" customWidth="1"/>
    <col min="3" max="3" width="63.42578125" style="16" bestFit="1" customWidth="1"/>
    <col min="4" max="4" width="3.140625" style="16" customWidth="1"/>
    <col min="5" max="5" width="17.42578125" style="16" customWidth="1"/>
    <col min="6" max="6" width="17.85546875" style="16" customWidth="1"/>
    <col min="7" max="7" width="18" style="16" customWidth="1"/>
    <col min="8" max="8" width="29.7109375" style="16" bestFit="1" customWidth="1"/>
    <col min="9" max="9" width="18" style="16" customWidth="1"/>
    <col min="10" max="10" width="13.140625" style="16" customWidth="1"/>
    <col min="11" max="11" width="14.140625" style="16" customWidth="1"/>
    <col min="12" max="12" width="12.140625" style="16" customWidth="1"/>
    <col min="13" max="16384" width="9.140625" style="16"/>
  </cols>
  <sheetData>
    <row r="1" spans="1:15" x14ac:dyDescent="0.25">
      <c r="A1" s="42" t="s">
        <v>17</v>
      </c>
      <c r="B1" s="42" t="s">
        <v>18</v>
      </c>
      <c r="C1" s="42" t="s">
        <v>19</v>
      </c>
      <c r="D1" s="42"/>
      <c r="E1" s="42" t="s">
        <v>20</v>
      </c>
      <c r="F1" s="42" t="s">
        <v>21</v>
      </c>
      <c r="G1" s="42" t="s">
        <v>22</v>
      </c>
      <c r="H1" s="42" t="s">
        <v>59</v>
      </c>
    </row>
    <row r="2" spans="1:15" customFormat="1" hidden="1" x14ac:dyDescent="0.25">
      <c r="A2" s="11">
        <v>42298</v>
      </c>
      <c r="C2" t="s">
        <v>45</v>
      </c>
      <c r="E2" s="6">
        <v>3620</v>
      </c>
      <c r="F2" s="6"/>
      <c r="G2" s="6">
        <f>E2+F2</f>
        <v>3620</v>
      </c>
      <c r="H2" s="6"/>
      <c r="I2" s="6"/>
      <c r="J2" s="6"/>
      <c r="K2" s="6"/>
      <c r="M2" s="6"/>
      <c r="N2" s="6"/>
      <c r="O2" s="6"/>
    </row>
    <row r="3" spans="1:15" customFormat="1" hidden="1" x14ac:dyDescent="0.25">
      <c r="A3" s="11">
        <v>42307</v>
      </c>
      <c r="C3" t="s">
        <v>26</v>
      </c>
      <c r="E3" s="6">
        <v>1265</v>
      </c>
      <c r="F3" s="6"/>
      <c r="G3" s="6">
        <f t="shared" ref="G3:G16" si="0">G2+E3-F3</f>
        <v>4885</v>
      </c>
      <c r="H3" s="6"/>
      <c r="I3" s="6"/>
      <c r="J3" s="6"/>
      <c r="K3" s="6"/>
      <c r="M3" s="6"/>
      <c r="N3" s="6"/>
      <c r="O3" s="6"/>
    </row>
    <row r="4" spans="1:15" x14ac:dyDescent="0.25">
      <c r="A4" s="15"/>
      <c r="C4" s="16" t="s">
        <v>25</v>
      </c>
      <c r="E4" s="8"/>
      <c r="F4" s="8">
        <v>0</v>
      </c>
      <c r="G4" s="8">
        <v>0</v>
      </c>
      <c r="H4" s="17" t="s">
        <v>6</v>
      </c>
      <c r="I4" s="8"/>
      <c r="J4" s="8"/>
      <c r="K4" s="8"/>
      <c r="M4" s="8"/>
      <c r="N4" s="8"/>
      <c r="O4" s="8"/>
    </row>
    <row r="5" spans="1:15" x14ac:dyDescent="0.25">
      <c r="A5" s="15"/>
      <c r="E5" s="8"/>
      <c r="F5" s="8">
        <v>0</v>
      </c>
      <c r="G5" s="8">
        <f t="shared" si="0"/>
        <v>0</v>
      </c>
      <c r="H5" s="43"/>
      <c r="I5" s="8"/>
      <c r="J5" s="8"/>
      <c r="K5" s="8"/>
      <c r="M5" s="8"/>
      <c r="N5" s="8"/>
      <c r="O5" s="8"/>
    </row>
    <row r="6" spans="1:15" customFormat="1" hidden="1" x14ac:dyDescent="0.25">
      <c r="A6" s="11">
        <v>42314</v>
      </c>
      <c r="C6" t="s">
        <v>46</v>
      </c>
      <c r="E6" s="6">
        <v>8254</v>
      </c>
      <c r="F6" s="6"/>
      <c r="G6" s="6">
        <f t="shared" si="0"/>
        <v>8254</v>
      </c>
      <c r="H6" s="12"/>
      <c r="I6" s="6"/>
      <c r="J6" s="6"/>
      <c r="K6" s="6">
        <f>+E6-4250-500</f>
        <v>3504</v>
      </c>
      <c r="L6">
        <f>8*420</f>
        <v>3360</v>
      </c>
      <c r="M6" s="6">
        <f>+K6-L6</f>
        <v>144</v>
      </c>
      <c r="N6" s="6"/>
      <c r="O6" s="6"/>
    </row>
    <row r="7" spans="1:15" x14ac:dyDescent="0.25">
      <c r="A7" s="15"/>
      <c r="E7" s="8"/>
      <c r="F7" s="8">
        <v>0</v>
      </c>
      <c r="G7" s="8">
        <v>0</v>
      </c>
      <c r="H7" s="17"/>
      <c r="I7" s="8"/>
      <c r="J7" s="8"/>
      <c r="K7" s="8"/>
      <c r="M7" s="8"/>
      <c r="N7" s="8"/>
      <c r="O7" s="8"/>
    </row>
    <row r="8" spans="1:15" x14ac:dyDescent="0.25">
      <c r="A8" s="15"/>
      <c r="E8" s="8"/>
      <c r="F8" s="8">
        <v>0</v>
      </c>
      <c r="G8" s="8">
        <f t="shared" si="0"/>
        <v>0</v>
      </c>
      <c r="H8" s="17"/>
      <c r="I8" s="8"/>
      <c r="J8" s="8"/>
      <c r="K8" s="8"/>
      <c r="M8" s="8"/>
      <c r="N8" s="8"/>
      <c r="O8" s="8"/>
    </row>
    <row r="9" spans="1:15" x14ac:dyDescent="0.25">
      <c r="A9" s="15"/>
      <c r="E9" s="8"/>
      <c r="F9" s="8">
        <v>0</v>
      </c>
      <c r="G9" s="8">
        <f t="shared" si="0"/>
        <v>0</v>
      </c>
      <c r="H9" s="43"/>
      <c r="I9" s="8"/>
      <c r="J9" s="8"/>
      <c r="K9" s="8"/>
      <c r="M9" s="8"/>
      <c r="N9" s="8"/>
      <c r="O9" s="8"/>
    </row>
    <row r="10" spans="1:15" x14ac:dyDescent="0.25">
      <c r="A10" s="15"/>
      <c r="E10" s="8"/>
      <c r="F10" s="8">
        <v>0</v>
      </c>
      <c r="G10" s="8">
        <f t="shared" si="0"/>
        <v>0</v>
      </c>
      <c r="H10" s="17"/>
      <c r="I10" s="8"/>
      <c r="J10" s="8"/>
      <c r="K10" s="8"/>
      <c r="M10" s="8"/>
      <c r="N10" s="8"/>
      <c r="O10" s="8"/>
    </row>
    <row r="11" spans="1:15" x14ac:dyDescent="0.25">
      <c r="A11" s="15"/>
      <c r="E11" s="8"/>
      <c r="F11" s="8">
        <v>0</v>
      </c>
      <c r="G11" s="8">
        <f t="shared" si="0"/>
        <v>0</v>
      </c>
      <c r="H11" s="17"/>
      <c r="I11" s="8"/>
      <c r="J11" s="8"/>
      <c r="K11" s="8"/>
      <c r="M11" s="8"/>
      <c r="N11" s="8"/>
      <c r="O11" s="8"/>
    </row>
    <row r="12" spans="1:15" x14ac:dyDescent="0.25">
      <c r="A12" s="15"/>
      <c r="E12" s="8"/>
      <c r="F12" s="8">
        <v>0</v>
      </c>
      <c r="G12" s="8">
        <f t="shared" si="0"/>
        <v>0</v>
      </c>
      <c r="H12" s="17"/>
      <c r="I12" s="8"/>
      <c r="J12" s="8"/>
      <c r="K12" s="8"/>
      <c r="M12" s="8"/>
      <c r="N12" s="8"/>
      <c r="O12" s="8"/>
    </row>
    <row r="13" spans="1:15" x14ac:dyDescent="0.25">
      <c r="A13" s="15"/>
      <c r="E13" s="8"/>
      <c r="F13" s="8">
        <v>0</v>
      </c>
      <c r="G13" s="8">
        <f t="shared" si="0"/>
        <v>0</v>
      </c>
      <c r="H13" s="17"/>
      <c r="I13" s="8"/>
      <c r="J13" s="8"/>
      <c r="K13" s="8"/>
      <c r="M13" s="8"/>
      <c r="N13" s="8"/>
      <c r="O13" s="8"/>
    </row>
    <row r="14" spans="1:15" customFormat="1" hidden="1" x14ac:dyDescent="0.25">
      <c r="A14" s="11">
        <v>42321</v>
      </c>
      <c r="C14" t="s">
        <v>47</v>
      </c>
      <c r="E14" s="6">
        <v>3044.35</v>
      </c>
      <c r="F14" s="6"/>
      <c r="G14" s="6">
        <f t="shared" si="0"/>
        <v>3044.35</v>
      </c>
      <c r="H14" s="6"/>
      <c r="I14" s="6"/>
      <c r="J14" s="6"/>
      <c r="K14" s="6"/>
      <c r="M14" s="6"/>
      <c r="N14" s="6"/>
      <c r="O14" s="6"/>
    </row>
    <row r="15" spans="1:15" x14ac:dyDescent="0.25">
      <c r="A15" s="15"/>
      <c r="E15" s="8"/>
      <c r="F15" s="8">
        <v>0</v>
      </c>
      <c r="G15" s="8">
        <v>0</v>
      </c>
      <c r="H15" s="17"/>
      <c r="I15" s="8"/>
      <c r="J15" s="8"/>
      <c r="K15" s="8"/>
      <c r="M15" s="8"/>
      <c r="N15" s="8"/>
      <c r="O15" s="8"/>
    </row>
    <row r="16" spans="1:15" x14ac:dyDescent="0.25">
      <c r="A16" s="15"/>
      <c r="E16" s="8"/>
      <c r="F16" s="8">
        <v>0</v>
      </c>
      <c r="G16" s="8">
        <f t="shared" si="0"/>
        <v>0</v>
      </c>
      <c r="H16" s="17"/>
      <c r="I16" s="8"/>
      <c r="J16" s="8"/>
      <c r="K16" s="8"/>
      <c r="M16" s="8"/>
      <c r="N16" s="8"/>
      <c r="O16" s="8"/>
    </row>
    <row r="17" spans="1:15" x14ac:dyDescent="0.25">
      <c r="A17" s="15"/>
      <c r="E17" s="8"/>
      <c r="F17" s="8">
        <v>0</v>
      </c>
      <c r="G17" s="8">
        <f t="shared" ref="G17:G31" si="1">G16+E17-F17</f>
        <v>0</v>
      </c>
      <c r="H17" s="17"/>
      <c r="I17" s="8"/>
      <c r="J17" s="8"/>
      <c r="K17" s="8"/>
      <c r="M17" s="8"/>
      <c r="N17" s="8"/>
      <c r="O17" s="8"/>
    </row>
    <row r="18" spans="1:15" customFormat="1" hidden="1" x14ac:dyDescent="0.25">
      <c r="A18" s="11">
        <v>42338</v>
      </c>
      <c r="C18" t="s">
        <v>48</v>
      </c>
      <c r="E18" s="6">
        <v>511</v>
      </c>
      <c r="F18" s="6"/>
      <c r="G18" s="6">
        <f t="shared" si="1"/>
        <v>511</v>
      </c>
      <c r="H18" s="6"/>
      <c r="I18" s="6"/>
      <c r="J18" s="6"/>
      <c r="K18" s="6">
        <f>+E18-420</f>
        <v>91</v>
      </c>
      <c r="L18" s="1" t="s">
        <v>53</v>
      </c>
      <c r="M18" s="6"/>
      <c r="N18" s="6"/>
      <c r="O18" s="6"/>
    </row>
    <row r="19" spans="1:15" customFormat="1" hidden="1" x14ac:dyDescent="0.25">
      <c r="A19" s="11">
        <v>42338</v>
      </c>
      <c r="C19" t="s">
        <v>49</v>
      </c>
      <c r="E19" s="6">
        <v>3675</v>
      </c>
      <c r="F19" s="6"/>
      <c r="G19" s="6">
        <f t="shared" si="1"/>
        <v>4186</v>
      </c>
      <c r="H19" s="6"/>
      <c r="I19" s="6"/>
      <c r="J19" s="6"/>
      <c r="K19" s="6"/>
      <c r="L19" s="6"/>
      <c r="M19" s="6"/>
      <c r="N19" s="6"/>
      <c r="O19" s="6"/>
    </row>
    <row r="20" spans="1:15" x14ac:dyDescent="0.25">
      <c r="A20" s="15"/>
      <c r="E20" s="8"/>
      <c r="F20" s="8">
        <v>0</v>
      </c>
      <c r="G20" s="8">
        <v>0</v>
      </c>
      <c r="H20" s="17"/>
      <c r="I20" s="8"/>
      <c r="J20" s="8"/>
      <c r="K20" s="8"/>
      <c r="L20" s="8"/>
      <c r="M20" s="8"/>
      <c r="N20" s="8"/>
      <c r="O20" s="8"/>
    </row>
    <row r="21" spans="1:15" x14ac:dyDescent="0.25">
      <c r="A21" s="15"/>
      <c r="E21" s="8"/>
      <c r="F21" s="8">
        <v>0</v>
      </c>
      <c r="G21" s="8">
        <f t="shared" si="1"/>
        <v>0</v>
      </c>
      <c r="H21" s="17"/>
      <c r="I21" s="8"/>
      <c r="J21" s="8"/>
      <c r="K21" s="8"/>
      <c r="L21" s="8"/>
      <c r="M21" s="8"/>
      <c r="N21" s="8"/>
      <c r="O21" s="8"/>
    </row>
    <row r="22" spans="1:15" x14ac:dyDescent="0.25">
      <c r="A22" s="15"/>
      <c r="E22" s="8"/>
      <c r="F22" s="8">
        <v>0</v>
      </c>
      <c r="G22" s="8">
        <f t="shared" si="1"/>
        <v>0</v>
      </c>
      <c r="H22" s="17"/>
      <c r="I22" s="8"/>
      <c r="J22" s="8"/>
      <c r="K22" s="8"/>
      <c r="L22" s="8"/>
      <c r="M22" s="8"/>
      <c r="N22" s="8"/>
      <c r="O22" s="8"/>
    </row>
    <row r="23" spans="1:15" x14ac:dyDescent="0.25">
      <c r="A23" s="15"/>
      <c r="E23" s="8"/>
      <c r="F23" s="8">
        <v>0</v>
      </c>
      <c r="G23" s="8">
        <f t="shared" si="1"/>
        <v>0</v>
      </c>
      <c r="H23" s="17"/>
      <c r="I23" s="8"/>
      <c r="J23" s="8"/>
      <c r="K23" s="8"/>
      <c r="L23" s="8"/>
      <c r="M23" s="8"/>
      <c r="N23" s="8"/>
      <c r="O23" s="8"/>
    </row>
    <row r="24" spans="1:15" x14ac:dyDescent="0.25">
      <c r="A24" s="15"/>
      <c r="E24" s="8"/>
      <c r="F24" s="8">
        <v>0</v>
      </c>
      <c r="G24" s="8">
        <f t="shared" si="1"/>
        <v>0</v>
      </c>
      <c r="H24" s="17"/>
      <c r="I24" s="8"/>
      <c r="J24" s="8"/>
      <c r="K24" s="8"/>
      <c r="L24" s="8"/>
      <c r="M24" s="8"/>
      <c r="N24" s="8"/>
      <c r="O24" s="8"/>
    </row>
    <row r="25" spans="1:15" x14ac:dyDescent="0.25">
      <c r="A25" s="15"/>
      <c r="E25" s="8"/>
      <c r="F25" s="8">
        <v>0</v>
      </c>
      <c r="G25" s="8">
        <f t="shared" si="1"/>
        <v>0</v>
      </c>
      <c r="H25" s="43"/>
      <c r="I25" s="8"/>
      <c r="J25" s="8"/>
      <c r="K25" s="8"/>
      <c r="L25" s="8"/>
      <c r="M25" s="8"/>
      <c r="N25" s="8"/>
      <c r="O25" s="8"/>
    </row>
    <row r="26" spans="1:15" x14ac:dyDescent="0.25">
      <c r="A26" s="15"/>
      <c r="E26" s="8"/>
      <c r="F26" s="8">
        <v>0</v>
      </c>
      <c r="G26" s="8">
        <f t="shared" si="1"/>
        <v>0</v>
      </c>
      <c r="H26" s="17"/>
      <c r="I26" s="8"/>
      <c r="J26" s="8"/>
      <c r="K26" s="8"/>
      <c r="L26" s="8"/>
      <c r="M26" s="8"/>
      <c r="N26" s="8"/>
      <c r="O26" s="8"/>
    </row>
    <row r="27" spans="1:15" customFormat="1" hidden="1" x14ac:dyDescent="0.25">
      <c r="A27" s="11">
        <v>42359</v>
      </c>
      <c r="C27" t="s">
        <v>50</v>
      </c>
      <c r="E27" s="6">
        <v>2201.37</v>
      </c>
      <c r="F27" s="6"/>
      <c r="G27" s="6">
        <f t="shared" si="1"/>
        <v>2201.37</v>
      </c>
      <c r="H27" s="6"/>
      <c r="I27" s="6"/>
      <c r="J27" s="6"/>
      <c r="K27" s="6">
        <f>+E27-500-640.87</f>
        <v>1060.5</v>
      </c>
      <c r="L27" s="6" t="s">
        <v>52</v>
      </c>
      <c r="M27" s="6"/>
      <c r="N27" s="6"/>
      <c r="O27" s="6"/>
    </row>
    <row r="28" spans="1:15" x14ac:dyDescent="0.25">
      <c r="A28" s="15"/>
      <c r="E28" s="8"/>
      <c r="F28" s="8">
        <v>0</v>
      </c>
      <c r="G28" s="8">
        <v>0</v>
      </c>
      <c r="H28" s="43"/>
      <c r="I28" s="8"/>
      <c r="J28" s="8"/>
      <c r="K28" s="8"/>
      <c r="L28" s="8"/>
      <c r="M28" s="8"/>
      <c r="N28" s="8"/>
      <c r="O28" s="8"/>
    </row>
    <row r="29" spans="1:15" x14ac:dyDescent="0.25">
      <c r="A29" s="15"/>
      <c r="E29" s="8"/>
      <c r="F29" s="8">
        <v>0</v>
      </c>
      <c r="G29" s="8">
        <f t="shared" si="1"/>
        <v>0</v>
      </c>
      <c r="H29" s="17"/>
    </row>
    <row r="30" spans="1:15" x14ac:dyDescent="0.25">
      <c r="A30" s="15"/>
      <c r="E30" s="8"/>
      <c r="F30" s="8">
        <v>0</v>
      </c>
      <c r="G30" s="8">
        <f t="shared" si="1"/>
        <v>0</v>
      </c>
      <c r="H30" s="43"/>
      <c r="I30" s="8"/>
      <c r="J30" s="8"/>
      <c r="K30" s="8"/>
      <c r="L30" s="8"/>
      <c r="M30" s="8"/>
      <c r="N30" s="8"/>
      <c r="O30" s="8"/>
    </row>
    <row r="31" spans="1:15" x14ac:dyDescent="0.25">
      <c r="A31" s="15"/>
      <c r="E31" s="8"/>
      <c r="F31" s="8">
        <v>0</v>
      </c>
      <c r="G31" s="8">
        <f t="shared" si="1"/>
        <v>0</v>
      </c>
      <c r="H31" s="17"/>
      <c r="I31" s="8"/>
      <c r="J31" s="8"/>
      <c r="K31" s="8"/>
      <c r="L31" s="8"/>
      <c r="M31" s="8"/>
      <c r="N31" s="8"/>
      <c r="O31" s="8"/>
    </row>
    <row r="32" spans="1:15" x14ac:dyDescent="0.25">
      <c r="A32" s="15"/>
      <c r="E32" s="8"/>
      <c r="F32" s="8">
        <v>0</v>
      </c>
      <c r="G32" s="8">
        <f t="shared" ref="G32:G43" si="2">G31+E32-F32</f>
        <v>0</v>
      </c>
      <c r="H32" s="17"/>
      <c r="I32" s="8"/>
      <c r="J32" s="8"/>
      <c r="K32" s="8"/>
      <c r="L32" s="8"/>
      <c r="M32" s="8"/>
      <c r="N32" s="8"/>
      <c r="O32" s="8"/>
    </row>
    <row r="33" spans="1:16" customFormat="1" hidden="1" x14ac:dyDescent="0.25">
      <c r="A33" s="11">
        <v>42404</v>
      </c>
      <c r="C33" t="s">
        <v>51</v>
      </c>
      <c r="E33" s="6">
        <v>5215</v>
      </c>
      <c r="F33" s="6"/>
      <c r="G33" s="6">
        <f t="shared" si="2"/>
        <v>5215</v>
      </c>
      <c r="H33" s="6"/>
      <c r="I33" s="6"/>
      <c r="J33" s="6"/>
      <c r="K33" s="7">
        <f>+E33-960-4000-210</f>
        <v>45</v>
      </c>
      <c r="L33" s="18" t="s">
        <v>53</v>
      </c>
      <c r="M33" s="6"/>
      <c r="N33" s="6"/>
      <c r="O33" s="6"/>
    </row>
    <row r="34" spans="1:16" x14ac:dyDescent="0.25">
      <c r="A34" s="15"/>
      <c r="E34" s="8"/>
      <c r="F34" s="8">
        <v>0</v>
      </c>
      <c r="G34" s="8">
        <v>0</v>
      </c>
      <c r="H34" s="17"/>
      <c r="L34" s="17"/>
    </row>
    <row r="35" spans="1:16" x14ac:dyDescent="0.25">
      <c r="A35" s="15"/>
      <c r="F35" s="8">
        <v>0</v>
      </c>
      <c r="G35" s="8">
        <f t="shared" si="2"/>
        <v>0</v>
      </c>
      <c r="H35" s="17"/>
    </row>
    <row r="36" spans="1:16" x14ac:dyDescent="0.25">
      <c r="A36" s="15"/>
      <c r="E36" s="8"/>
      <c r="F36" s="8">
        <v>0</v>
      </c>
      <c r="G36" s="8">
        <f t="shared" si="2"/>
        <v>0</v>
      </c>
      <c r="H36" s="17"/>
    </row>
    <row r="37" spans="1:16" x14ac:dyDescent="0.25">
      <c r="A37" s="15"/>
      <c r="E37" s="8"/>
      <c r="F37" s="8">
        <v>0</v>
      </c>
      <c r="G37" s="8">
        <f t="shared" si="2"/>
        <v>0</v>
      </c>
      <c r="H37" s="17"/>
      <c r="L37" s="17"/>
    </row>
    <row r="38" spans="1:16" x14ac:dyDescent="0.25">
      <c r="A38" s="15"/>
      <c r="E38" s="8"/>
      <c r="F38" s="8">
        <v>0</v>
      </c>
      <c r="G38" s="8">
        <f t="shared" si="2"/>
        <v>0</v>
      </c>
      <c r="H38" s="17"/>
      <c r="I38" s="8"/>
      <c r="J38" s="8"/>
      <c r="K38" s="8"/>
      <c r="L38" s="8"/>
      <c r="M38" s="8"/>
      <c r="N38" s="8"/>
      <c r="O38" s="8"/>
    </row>
    <row r="39" spans="1:16" x14ac:dyDescent="0.25">
      <c r="A39" s="15"/>
      <c r="E39" s="8"/>
      <c r="F39" s="8">
        <v>0</v>
      </c>
      <c r="G39" s="8">
        <f t="shared" si="2"/>
        <v>0</v>
      </c>
      <c r="H39" s="17"/>
      <c r="I39" s="8"/>
      <c r="J39" s="8"/>
      <c r="K39" s="8"/>
      <c r="M39" s="8"/>
      <c r="N39" s="8"/>
      <c r="O39" s="8"/>
    </row>
    <row r="40" spans="1:16" x14ac:dyDescent="0.25">
      <c r="A40" s="15"/>
      <c r="E40" s="8"/>
      <c r="F40" s="8">
        <v>0</v>
      </c>
      <c r="G40" s="8">
        <f t="shared" si="2"/>
        <v>0</v>
      </c>
      <c r="H40" s="17"/>
      <c r="I40" s="8"/>
      <c r="J40" s="8"/>
      <c r="K40" s="8"/>
      <c r="M40" s="8"/>
      <c r="N40" s="8"/>
      <c r="O40" s="8"/>
    </row>
    <row r="41" spans="1:16" x14ac:dyDescent="0.25">
      <c r="A41" s="15"/>
      <c r="E41" s="8"/>
      <c r="F41" s="8">
        <v>0</v>
      </c>
      <c r="G41" s="8">
        <f t="shared" si="2"/>
        <v>0</v>
      </c>
      <c r="H41" s="17"/>
      <c r="L41" s="17"/>
    </row>
    <row r="42" spans="1:16" x14ac:dyDescent="0.25">
      <c r="A42" s="15"/>
      <c r="E42" s="8"/>
      <c r="F42" s="8">
        <v>0</v>
      </c>
      <c r="G42" s="8">
        <f t="shared" si="2"/>
        <v>0</v>
      </c>
      <c r="H42" s="17"/>
      <c r="L42" s="17"/>
    </row>
    <row r="43" spans="1:16" x14ac:dyDescent="0.25">
      <c r="A43" s="15"/>
      <c r="E43" s="8"/>
      <c r="F43" s="8">
        <v>0</v>
      </c>
      <c r="G43" s="8">
        <f t="shared" si="2"/>
        <v>0</v>
      </c>
      <c r="H43" s="17"/>
      <c r="L43" s="17"/>
    </row>
    <row r="44" spans="1:16" x14ac:dyDescent="0.25">
      <c r="A44" s="15"/>
      <c r="E44" s="8"/>
      <c r="F44" s="8">
        <v>0</v>
      </c>
      <c r="G44" s="8">
        <f>G43+E44-F44</f>
        <v>0</v>
      </c>
      <c r="H44" s="17"/>
      <c r="I44" s="16" t="s">
        <v>24</v>
      </c>
      <c r="K44" s="8"/>
      <c r="L44" s="8"/>
      <c r="N44" s="8"/>
      <c r="O44" s="8"/>
      <c r="P44" s="8"/>
    </row>
    <row r="45" spans="1:16" x14ac:dyDescent="0.25">
      <c r="A45" s="15"/>
      <c r="E45" s="8"/>
      <c r="F45" s="8">
        <v>0</v>
      </c>
      <c r="G45" s="8">
        <f>G44+E45-F45</f>
        <v>0</v>
      </c>
      <c r="H45" s="17"/>
      <c r="L45" s="17"/>
    </row>
    <row r="46" spans="1:16" x14ac:dyDescent="0.25">
      <c r="A46" s="15"/>
      <c r="E46" s="8"/>
      <c r="F46" s="8">
        <v>0</v>
      </c>
      <c r="G46" s="8">
        <f>G45+E46-F46</f>
        <v>0</v>
      </c>
      <c r="H46" s="43"/>
    </row>
    <row r="47" spans="1:16" x14ac:dyDescent="0.25">
      <c r="A47" s="15"/>
      <c r="F47" s="8">
        <v>0</v>
      </c>
      <c r="G47" s="8">
        <f>G46+E47-F47</f>
        <v>0</v>
      </c>
      <c r="H47" s="17"/>
      <c r="L47" s="42"/>
    </row>
    <row r="48" spans="1:16" x14ac:dyDescent="0.25">
      <c r="A48" s="15"/>
      <c r="F48" s="8">
        <v>0</v>
      </c>
      <c r="G48" s="8">
        <f>G47+E48-F48</f>
        <v>0</v>
      </c>
      <c r="H48" s="17"/>
      <c r="L48" s="42"/>
    </row>
    <row r="49" spans="1:12" x14ac:dyDescent="0.25">
      <c r="A49" s="15"/>
      <c r="F49" s="8">
        <v>0</v>
      </c>
      <c r="G49" s="8">
        <f>G47+E49-F49</f>
        <v>0</v>
      </c>
      <c r="H49" s="17"/>
      <c r="L49" s="42"/>
    </row>
    <row r="50" spans="1:12" x14ac:dyDescent="0.25">
      <c r="A50" s="15"/>
      <c r="F50" s="8">
        <v>0</v>
      </c>
      <c r="G50" s="8">
        <f t="shared" ref="G50:G64" si="3">G49+E50-F50</f>
        <v>0</v>
      </c>
      <c r="H50" s="17"/>
      <c r="L50" s="42"/>
    </row>
    <row r="51" spans="1:12" x14ac:dyDescent="0.25">
      <c r="A51" s="15"/>
      <c r="F51" s="8">
        <v>0</v>
      </c>
      <c r="G51" s="8">
        <f t="shared" si="3"/>
        <v>0</v>
      </c>
      <c r="H51" s="17"/>
      <c r="L51" s="42"/>
    </row>
    <row r="52" spans="1:12" x14ac:dyDescent="0.25">
      <c r="A52" s="15"/>
      <c r="F52" s="8">
        <v>0</v>
      </c>
      <c r="G52" s="8">
        <f t="shared" si="3"/>
        <v>0</v>
      </c>
      <c r="H52" s="17"/>
      <c r="L52" s="42"/>
    </row>
    <row r="53" spans="1:12" x14ac:dyDescent="0.25">
      <c r="A53" s="15"/>
      <c r="F53" s="8">
        <v>0</v>
      </c>
      <c r="G53" s="8">
        <f t="shared" si="3"/>
        <v>0</v>
      </c>
      <c r="H53" s="17"/>
      <c r="L53" s="42"/>
    </row>
    <row r="54" spans="1:12" x14ac:dyDescent="0.25">
      <c r="A54" s="15"/>
      <c r="F54" s="8">
        <v>0</v>
      </c>
      <c r="G54" s="8">
        <f t="shared" si="3"/>
        <v>0</v>
      </c>
      <c r="H54" s="17"/>
      <c r="L54" s="42"/>
    </row>
    <row r="55" spans="1:12" x14ac:dyDescent="0.25">
      <c r="A55" s="15"/>
      <c r="F55" s="8">
        <v>0</v>
      </c>
      <c r="G55" s="8">
        <f t="shared" si="3"/>
        <v>0</v>
      </c>
      <c r="H55" s="17"/>
      <c r="L55" s="42"/>
    </row>
    <row r="56" spans="1:12" x14ac:dyDescent="0.25">
      <c r="A56" s="15"/>
      <c r="F56" s="8">
        <v>0</v>
      </c>
      <c r="G56" s="8">
        <f t="shared" si="3"/>
        <v>0</v>
      </c>
      <c r="H56" s="17"/>
      <c r="L56" s="42"/>
    </row>
    <row r="57" spans="1:12" x14ac:dyDescent="0.25">
      <c r="A57" s="15"/>
      <c r="F57" s="8">
        <v>0</v>
      </c>
      <c r="G57" s="8">
        <f t="shared" si="3"/>
        <v>0</v>
      </c>
      <c r="H57" s="17"/>
      <c r="L57" s="42"/>
    </row>
    <row r="58" spans="1:12" x14ac:dyDescent="0.25">
      <c r="A58" s="15"/>
      <c r="F58" s="8">
        <v>0</v>
      </c>
      <c r="G58" s="8">
        <f t="shared" si="3"/>
        <v>0</v>
      </c>
      <c r="H58" s="17"/>
      <c r="L58" s="42"/>
    </row>
    <row r="59" spans="1:12" x14ac:dyDescent="0.25">
      <c r="A59" s="15"/>
      <c r="F59" s="8">
        <v>0</v>
      </c>
      <c r="G59" s="8">
        <f t="shared" si="3"/>
        <v>0</v>
      </c>
      <c r="H59" s="17"/>
      <c r="L59" s="42"/>
    </row>
    <row r="60" spans="1:12" x14ac:dyDescent="0.25">
      <c r="A60" s="15"/>
      <c r="F60" s="8">
        <v>0</v>
      </c>
      <c r="G60" s="8">
        <f t="shared" si="3"/>
        <v>0</v>
      </c>
      <c r="H60" s="17"/>
      <c r="L60" s="42"/>
    </row>
    <row r="61" spans="1:12" x14ac:dyDescent="0.25">
      <c r="A61" s="15"/>
      <c r="F61" s="8">
        <v>0</v>
      </c>
      <c r="G61" s="8">
        <f t="shared" si="3"/>
        <v>0</v>
      </c>
      <c r="H61" s="17"/>
      <c r="L61" s="42"/>
    </row>
    <row r="62" spans="1:12" x14ac:dyDescent="0.25">
      <c r="A62" s="15"/>
      <c r="F62" s="8">
        <v>0</v>
      </c>
      <c r="G62" s="8">
        <f t="shared" si="3"/>
        <v>0</v>
      </c>
      <c r="H62" s="17"/>
      <c r="L62" s="42"/>
    </row>
    <row r="63" spans="1:12" x14ac:dyDescent="0.25">
      <c r="A63" s="15"/>
      <c r="F63" s="8">
        <v>0</v>
      </c>
      <c r="G63" s="8">
        <f t="shared" si="3"/>
        <v>0</v>
      </c>
      <c r="H63" s="17"/>
      <c r="L63" s="42"/>
    </row>
    <row r="64" spans="1:12" x14ac:dyDescent="0.25">
      <c r="A64" s="15"/>
      <c r="F64" s="8">
        <v>0</v>
      </c>
      <c r="G64" s="8">
        <f t="shared" si="3"/>
        <v>0</v>
      </c>
      <c r="H64" s="17"/>
      <c r="L64" s="42"/>
    </row>
    <row r="65" spans="1:15" x14ac:dyDescent="0.25">
      <c r="A65" s="15"/>
      <c r="F65" s="8">
        <v>0</v>
      </c>
      <c r="G65" s="8"/>
      <c r="H65" s="17"/>
      <c r="L65" s="42"/>
    </row>
    <row r="66" spans="1:15" x14ac:dyDescent="0.25">
      <c r="A66" s="15"/>
      <c r="F66" s="8">
        <v>0</v>
      </c>
      <c r="G66" s="8"/>
      <c r="H66" s="17"/>
      <c r="L66" s="42"/>
    </row>
    <row r="67" spans="1:15" ht="12.75" customHeight="1" x14ac:dyDescent="0.25">
      <c r="G67" s="8"/>
    </row>
    <row r="68" spans="1:15" x14ac:dyDescent="0.25">
      <c r="E68" s="44">
        <v>0</v>
      </c>
      <c r="F68" s="44">
        <f>SUM(F2:F67)</f>
        <v>0</v>
      </c>
      <c r="G68" s="8">
        <f>+E68-F68</f>
        <v>0</v>
      </c>
    </row>
    <row r="69" spans="1:15" customFormat="1" hidden="1" x14ac:dyDescent="0.25">
      <c r="F69" s="6"/>
      <c r="G69" s="8"/>
      <c r="L69" s="6" t="s">
        <v>31</v>
      </c>
      <c r="N69">
        <v>50</v>
      </c>
    </row>
    <row r="70" spans="1:15" customFormat="1" hidden="1" x14ac:dyDescent="0.25">
      <c r="E70">
        <v>27785.72</v>
      </c>
      <c r="F70" s="6"/>
      <c r="G70" s="8"/>
      <c r="L70" s="6" t="s">
        <v>32</v>
      </c>
      <c r="N70">
        <v>196.02</v>
      </c>
    </row>
    <row r="71" spans="1:15" customFormat="1" hidden="1" x14ac:dyDescent="0.25">
      <c r="F71" s="6"/>
      <c r="G71" s="8"/>
      <c r="L71" t="s">
        <v>33</v>
      </c>
      <c r="N71">
        <v>50</v>
      </c>
    </row>
    <row r="72" spans="1:15" customFormat="1" hidden="1" x14ac:dyDescent="0.25">
      <c r="F72" s="6"/>
      <c r="G72" s="8"/>
      <c r="L72" s="6" t="s">
        <v>34</v>
      </c>
      <c r="N72">
        <v>97.16</v>
      </c>
    </row>
    <row r="73" spans="1:15" customFormat="1" hidden="1" x14ac:dyDescent="0.25">
      <c r="F73" s="6"/>
      <c r="G73" s="8"/>
      <c r="L73" s="6" t="s">
        <v>35</v>
      </c>
      <c r="N73">
        <v>100</v>
      </c>
    </row>
    <row r="74" spans="1:15" customFormat="1" hidden="1" x14ac:dyDescent="0.25">
      <c r="F74" s="6"/>
      <c r="G74" s="8"/>
      <c r="L74" s="6" t="s">
        <v>36</v>
      </c>
      <c r="N74">
        <v>29.25</v>
      </c>
    </row>
    <row r="75" spans="1:15" customFormat="1" hidden="1" x14ac:dyDescent="0.25">
      <c r="F75" s="6"/>
      <c r="G75" s="8"/>
      <c r="L75" s="6" t="s">
        <v>37</v>
      </c>
      <c r="N75">
        <v>270.25</v>
      </c>
    </row>
    <row r="76" spans="1:15" customFormat="1" hidden="1" x14ac:dyDescent="0.25">
      <c r="F76" s="6"/>
      <c r="G76" s="8"/>
      <c r="L76" s="7" t="s">
        <v>38</v>
      </c>
      <c r="M76" s="2"/>
      <c r="N76" s="2">
        <f>SUM(N67:N75)</f>
        <v>792.68</v>
      </c>
      <c r="O76" s="2"/>
    </row>
    <row r="77" spans="1:15" customFormat="1" hidden="1" x14ac:dyDescent="0.25">
      <c r="F77" s="6"/>
      <c r="G77" s="8"/>
    </row>
    <row r="78" spans="1:15" customFormat="1" hidden="1" x14ac:dyDescent="0.25">
      <c r="F78" s="6"/>
      <c r="G78" s="8"/>
    </row>
    <row r="79" spans="1:15" customFormat="1" hidden="1" x14ac:dyDescent="0.25">
      <c r="F79" s="6"/>
      <c r="G79" s="8"/>
    </row>
    <row r="80" spans="1:15" customFormat="1" hidden="1" x14ac:dyDescent="0.25">
      <c r="F80" s="6"/>
      <c r="G80" s="8"/>
    </row>
    <row r="81" spans="6:7" customFormat="1" hidden="1" x14ac:dyDescent="0.25">
      <c r="F81" s="6"/>
      <c r="G81" s="8"/>
    </row>
    <row r="82" spans="6:7" customFormat="1" hidden="1" x14ac:dyDescent="0.25"/>
    <row r="83" spans="6:7" customFormat="1" hidden="1" x14ac:dyDescent="0.25"/>
    <row r="84" spans="6:7" customFormat="1" ht="32.25" hidden="1" customHeight="1" x14ac:dyDescent="0.25"/>
  </sheetData>
  <autoFilter ref="A1:P84" xr:uid="{00000000-0009-0000-0000-000002000000}">
    <filterColumn colId="5">
      <customFilters>
        <customFilter operator="notEqual" val=" "/>
      </customFilters>
    </filterColumn>
  </autoFilter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IS</vt:lpstr>
      <vt:lpstr>Players</vt:lpstr>
      <vt:lpstr>Bank details</vt:lpstr>
    </vt:vector>
  </TitlesOfParts>
  <Company>Grant Thornton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MacGregor, Cathy</dc:creator>
  <cp:lastModifiedBy>Cory Dowd</cp:lastModifiedBy>
  <cp:lastPrinted>2014-10-05T20:31:30Z</cp:lastPrinted>
  <dcterms:created xsi:type="dcterms:W3CDTF">2014-10-05T19:24:45Z</dcterms:created>
  <dcterms:modified xsi:type="dcterms:W3CDTF">2021-08-15T23:52:06Z</dcterms:modified>
</cp:coreProperties>
</file>